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365" localSheetId="0">'0503738'!$B$24:$V$24</definedName>
    <definedName name="TR_30200312267_2422343366" localSheetId="0">'0503738'!$B$25:$V$25</definedName>
    <definedName name="TR_30200312267_2422343367" localSheetId="0">'0503738'!$B$26:$V$26</definedName>
    <definedName name="TR_30200312267_2422343368" localSheetId="0">'0503738'!$B$27:$V$27</definedName>
    <definedName name="TR_30200312267_2422343369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6" i="2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M66" s="1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O66" s="1"/>
  <c r="N23"/>
  <c r="N66" s="1"/>
  <c r="M23"/>
  <c r="L23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<sst xmlns="http://schemas.openxmlformats.org/spreadsheetml/2006/main" count="250" uniqueCount="151">
  <si>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</si>
  <si>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</si>
  <si>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</si>
  <si>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</si>
  <si>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</si>
  <si>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</si>
  <si>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</si>
  <si>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</si>
  <si>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</si>
  <si>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</si>
  <si>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</si>
  <si>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</si>
  <si>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</si>
  <si>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</si>
  <si>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</si>
  <si>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</si>
  <si>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>по ОКПО</t>
  </si>
  <si>
    <t>50972300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</si>
  <si>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</si>
  <si>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</si>
  <si>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</si>
  <si>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</si>
  <si>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</si>
  <si>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</si>
  <si>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</si>
  <si>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</si>
  <si>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</si>
  <si>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</si>
  <si>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</si>
  <si>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</si>
  <si>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</si>
  <si>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</si>
  <si>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</si>
  <si>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</si>
  <si>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</si>
  <si>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3128032026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</si>
  <si>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</si>
  <si>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</si>
  <si>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</si>
  <si>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</si>
  <si>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</si>
  <si>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</si>
  <si>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</si>
  <si>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</si>
  <si>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</si>
  <si>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</si>
  <si>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</si>
  <si>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</si>
  <si>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</si>
  <si>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</si>
  <si>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</si>
  <si>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</si>
  <si>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</si>
  <si>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</si>
  <si>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</si>
  <si>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</si>
  <si>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</si>
  <si>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</si>
  <si>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</si>
  <si>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</si>
  <si>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</si>
  <si>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</si>
  <si>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</si>
  <si>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</si>
  <si>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</si>
  <si>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</si>
  <si>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</si>
  <si>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</si>
  <si>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</si>
  <si>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</si>
  <si>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</si>
  <si>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</si>
  <si>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</si>
  <si>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</si>
  <si>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</si>
  <si>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</si>
  <si>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</si>
  <si>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</si>
  <si>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</si>
  <si>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</si>
  <si>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</si>
  <si>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</si>
  <si>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</si>
  <si>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</si>
  <si>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</si>
  <si>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</si>
  <si>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</si>
  <si>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</si>
  <si>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</si>
  <si>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</si>
  <si>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</si>
  <si>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</si>
  <si>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</si>
  <si>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</si>
  <si>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</si>
  <si>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</si>
  <si>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</si>
  <si>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</si>
  <si>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</si>
  <si>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</si>
  <si>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</si>
  <si>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</si>
  <si>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</si>
  <si>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</si>
  <si>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</si>
  <si>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</si>
  <si>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</si>
  <si>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</si>
  <si>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</si>
  <si>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</si>
  <si>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</si>
  <si>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</si>
  <si>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</si>
  <si>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</si>
  <si>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</si>
  <si>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</si>
  <si>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</si>
  <si>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</si>
  <si>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</si>
  <si>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Шипелькова Н.А.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</si>
  <si>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</si>
  <si>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</si>
  <si>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</si>
  <si>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</si>
  <si>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</si>
  <si>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</si>
  <si>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</si>
  <si>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</si>
  <si>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</si>
  <si>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</si>
  <si>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</si>
  <si>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</si>
  <si>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</si>
  <si>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</si>
  <si>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</si>
  <si>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</si>
  <si>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</si>
  <si>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</si>
  <si>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</si>
  <si>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</si>
  <si>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</si>
  <si>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</si>
  <si>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</si>
  <si>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</si>
  <si>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</si>
  <si>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</si>
  <si>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 xml:space="preserve">и.о. директора </t>
  </si>
  <si>
    <t>Чайка Е.В.</t>
  </si>
  <si>
    <t>главный специалист</t>
  </si>
  <si>
    <t>Черкашина С.Ю.</t>
  </si>
  <si>
    <t>39-51-65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</si>
</sst>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M95" sqref="M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3792001.0199999996</v>
      </c>
      <c r="J23" s="248"/>
      <c r="K23" s="249"/>
      <c r="L23" s="51">
        <f t="shared" ref="L23:R23" si="0">SUM(L24:L29)</f>
        <v>0</v>
      </c>
      <c r="M23" s="52">
        <f t="shared" si="0"/>
        <v>3784442.8299999996</v>
      </c>
      <c r="N23" s="53">
        <f t="shared" si="0"/>
        <v>0</v>
      </c>
      <c r="O23" s="52">
        <f t="shared" si="0"/>
        <v>3784442.8299999996</v>
      </c>
      <c r="P23" s="52">
        <f t="shared" si="0"/>
        <v>3784442.8299999996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53716.86</v>
      </c>
      <c r="J24" s="236"/>
      <c r="K24" s="237"/>
      <c r="L24" s="60">
        <v>0</v>
      </c>
      <c r="M24" s="60">
        <v>53716.86</v>
      </c>
      <c r="N24" s="61">
        <v>0</v>
      </c>
      <c r="O24" s="62">
        <v>53716.86</v>
      </c>
      <c r="P24" s="60">
        <v>53716.86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16222.5</v>
      </c>
      <c r="J25" s="236"/>
      <c r="K25" s="237"/>
      <c r="L25" s="60">
        <v>0</v>
      </c>
      <c r="M25" s="60">
        <v>16222.5</v>
      </c>
      <c r="N25" s="61">
        <v>0</v>
      </c>
      <c r="O25" s="62">
        <v>16222.5</v>
      </c>
      <c r="P25" s="60">
        <v>16222.5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3720986.76</v>
      </c>
      <c r="J26" s="236"/>
      <c r="K26" s="237"/>
      <c r="L26" s="60">
        <v>0</v>
      </c>
      <c r="M26" s="60">
        <v>3713428.57</v>
      </c>
      <c r="N26" s="61">
        <v>0</v>
      </c>
      <c r="O26" s="62">
        <v>3713428.57</v>
      </c>
      <c r="P26" s="60">
        <v>3713428.57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1074.02</v>
      </c>
      <c r="J27" s="236"/>
      <c r="K27" s="237"/>
      <c r="L27" s="60">
        <v>0</v>
      </c>
      <c r="M27" s="60">
        <v>1074.02</v>
      </c>
      <c r="N27" s="61">
        <v>0</v>
      </c>
      <c r="O27" s="62">
        <v>1074.02</v>
      </c>
      <c r="P27" s="60">
        <v>1074.02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0.88</v>
      </c>
      <c r="J28" s="236"/>
      <c r="K28" s="237"/>
      <c r="L28" s="60">
        <v>0</v>
      </c>
      <c r="M28" s="60">
        <v>0.88</v>
      </c>
      <c r="N28" s="61">
        <v>0</v>
      </c>
      <c r="O28" s="62">
        <v>0.88</v>
      </c>
      <c r="P28" s="60">
        <v>0.88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15745494</v>
      </c>
      <c r="J40" s="227"/>
      <c r="K40" s="227"/>
      <c r="L40" s="52">
        <f>L41+L65</f>
        <v>0</v>
      </c>
      <c r="M40" s="52">
        <f>M41+M65</f>
        <v>1033392.89</v>
      </c>
      <c r="N40" s="52">
        <f>N41+N65</f>
        <v>0</v>
      </c>
      <c r="O40" s="52">
        <f>O41+O65</f>
        <v>91296.82</v>
      </c>
      <c r="P40" s="52">
        <f>P65</f>
        <v>0</v>
      </c>
      <c r="Q40" s="52">
        <f>Q41+Q65</f>
        <v>1033392.89</v>
      </c>
      <c r="R40" s="54">
        <f>R41+R65</f>
        <v>91296.82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15745494</v>
      </c>
      <c r="J41" s="228"/>
      <c r="K41" s="228"/>
      <c r="L41" s="105">
        <v>0</v>
      </c>
      <c r="M41" s="105">
        <v>1033392.89</v>
      </c>
      <c r="N41" s="105">
        <v>0</v>
      </c>
      <c r="O41" s="105">
        <v>91296.82</v>
      </c>
      <c r="P41" s="106" t="s">
        <v>77</v>
      </c>
      <c r="Q41" s="107">
        <f>M41</f>
        <v>1033392.89</v>
      </c>
      <c r="R41" s="108">
        <f>O41</f>
        <v>91296.82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19537495.02</v>
      </c>
      <c r="J66" s="190"/>
      <c r="K66" s="190"/>
      <c r="L66" s="141">
        <f t="shared" ref="L66:R66" si="5">L23+L30+L40</f>
        <v>0</v>
      </c>
      <c r="M66" s="141">
        <f t="shared" si="5"/>
        <v>4817835.72</v>
      </c>
      <c r="N66" s="141">
        <f t="shared" si="5"/>
        <v>0</v>
      </c>
      <c r="O66" s="141">
        <f t="shared" si="5"/>
        <v>3875739.6499999994</v>
      </c>
      <c r="P66" s="141">
        <f t="shared" si="5"/>
        <v>3784442.8299999996</v>
      </c>
      <c r="Q66" s="141">
        <f t="shared" si="5"/>
        <v>1033392.89</v>
      </c>
      <c r="R66" s="142">
        <f t="shared" si="5"/>
        <v>91296.82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145</v>
      </c>
      <c r="J71" s="173"/>
      <c r="K71" s="173"/>
      <c r="L71" s="173"/>
      <c r="M71" s="174" t="s">
        <v>126</v>
      </c>
      <c r="N71" s="174"/>
      <c r="O71" s="263" t="s">
        <v>127</v>
      </c>
      <c r="P71" s="263"/>
      <c r="Q71" s="263"/>
      <c r="R71" s="263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129</v>
      </c>
      <c r="P72" s="172"/>
      <c r="Q72" s="172"/>
      <c r="R72" s="172"/>
    </row>
    <row r="73" spans="2:22" s="48" customFormat="1" ht="12.75" customHeight="1">
      <c r="M73" s="176" t="s">
        <v>130</v>
      </c>
      <c r="N73" s="176"/>
      <c r="O73" s="147" t="s">
        <v>146</v>
      </c>
      <c r="P73" s="144"/>
      <c r="Q73" s="173" t="s">
        <v>147</v>
      </c>
      <c r="R73" s="173"/>
    </row>
    <row r="74" spans="2:22" s="48" customFormat="1" ht="12.75" customHeight="1">
      <c r="O74" s="3" t="s">
        <v>131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132</v>
      </c>
      <c r="C75" s="173" t="s">
        <v>148</v>
      </c>
      <c r="D75" s="173"/>
      <c r="E75" s="173"/>
      <c r="F75" s="173"/>
      <c r="G75" s="173"/>
      <c r="H75" s="173"/>
      <c r="I75" s="145"/>
      <c r="J75" s="145"/>
      <c r="K75" s="145"/>
      <c r="L75" s="173" t="s">
        <v>149</v>
      </c>
      <c r="M75" s="173"/>
      <c r="N75" s="264" t="s">
        <v>150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122</v>
      </c>
      <c r="J76" s="172"/>
      <c r="K76" s="172"/>
      <c r="L76" s="172" t="s">
        <v>123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144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134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135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136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143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'0503738'!TR_30200312267_2422343365</vt:lpstr>
      <vt:lpstr>'0503738'!TR_30200312267_2422343366</vt:lpstr>
      <vt:lpstr>'0503738'!TR_30200312267_2422343367</vt:lpstr>
      <vt:lpstr>'0503738'!TR_30200312267_2422343368</vt:lpstr>
      <vt:lpstr>'0503738'!TR_30200312267_2422343369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2024-03-07T11:56:26Z</dcterms:created>
  <dcterms:modified xsi:type="dcterms:W3CDTF">2024-03-21T08:09:23Z</dcterms:modified>
</cp:coreProperties>
</file>