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'0503723'!$I$293</definedName>
    <definedName name="ID_277869" localSheetId="0">'0503723'!$I$291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'0503723'!$D$300:$I$309</definedName>
    <definedName name="T_30200300711" localSheetId="0">'0503723'!$B$280:$L$288</definedName>
    <definedName name="TR_30200300701" localSheetId="0">'0503723'!$D$300:$I$309</definedName>
    <definedName name="TR_30200300711_2340754688" localSheetId="0">'0503723'!$B$280:$L$280</definedName>
    <definedName name="TR_30200300711_2340754690" localSheetId="0">'0503723'!$B$281:$L$281</definedName>
    <definedName name="TR_30200300711_2340754691" localSheetId="0">'0503723'!$B$282:$L$282</definedName>
    <definedName name="TR_30200300711_2340754692" localSheetId="0">'0503723'!$B$283:$L$283</definedName>
    <definedName name="TR_30200300711_2340754694" localSheetId="0">'0503723'!$B$284:$L$284</definedName>
    <definedName name="TR_30200300711_2340754695" localSheetId="0">'0503723'!$B$285:$L$285</definedName>
    <definedName name="TR_30200300711_2340754697" localSheetId="0">'0503723'!$B$286:$L$286</definedName>
    <definedName name="TR_30200300711_2340754699" localSheetId="0">'0503723'!$B$287:$L$287</definedName>
    <definedName name="TR_30200300711_2340754701" localSheetId="0">'0503723'!$B$288:$L$288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I114" s="1"/>
  <c r="J116"/>
  <c r="I116"/>
  <c r="J104"/>
  <c r="I104"/>
  <c r="J95"/>
  <c r="J91" s="1"/>
  <c r="I95"/>
  <c r="I91" s="1"/>
  <c r="J81"/>
  <c r="I81"/>
  <c r="J76"/>
  <c r="J74" s="1"/>
  <c r="I76"/>
  <c r="I74" s="1"/>
  <c r="J66"/>
  <c r="I66"/>
  <c r="J59"/>
  <c r="I59"/>
  <c r="J51"/>
  <c r="I51"/>
  <c r="J44"/>
  <c r="I44"/>
  <c r="J32"/>
  <c r="J17" s="1"/>
  <c r="J16" s="1"/>
  <c r="I32"/>
  <c r="J19"/>
  <c r="I19"/>
  <c r="I17" s="1"/>
  <c r="I16" s="1"/>
  <c r="I237" l="1"/>
  <c r="I113"/>
</calcChain>
</file>

<file path=xl/sharedStrings.xml><?xml version="1.0" encoding="utf-8"?>
<sst xmlns="http://schemas.openxmlformats.org/spreadsheetml/2006/main" count="790" uniqueCount="637">
  <si>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</si>
  <si>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</si>
  <si>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</si>
  <si>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</si>
  <si>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</si>
  <si>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</si>
  <si>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</si>
  <si>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</si>
  <si>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</si>
  <si>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</si>
  <si>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</si>
  <si>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</si>
  <si>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</si>
  <si>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</si>
  <si>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</si>
  <si>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</si>
  <si>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</si>
  <si>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</si>
  <si>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</si>
  <si>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</si>
  <si>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</si>
  <si>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</si>
  <si>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 xml:space="preserve">по ОКПО </t>
  </si>
  <si>
    <t>50972300</t>
  </si>
  <si>
    <t>VRO</t>
  </si>
  <si>
    <t>ExecutorPhone</t>
  </si>
  <si>
    <t>Обособленное подразделение</t>
  </si>
  <si>
    <t>3128032026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</si>
  <si>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</si>
  <si>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</si>
  <si>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</si>
  <si>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</si>
  <si>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</si>
  <si>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</si>
  <si>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</si>
  <si>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</si>
  <si>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</si>
  <si>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</si>
  <si>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</si>
  <si>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</si>
  <si>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</si>
  <si>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</si>
  <si>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</si>
  <si>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</si>
  <si>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</si>
  <si>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</si>
  <si>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</si>
  <si>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</si>
  <si>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</si>
  <si>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</si>
  <si>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</si>
  <si>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</si>
  <si>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</si>
  <si>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</si>
  <si>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</si>
  <si>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</si>
  <si>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</si>
  <si>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</si>
  <si>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</si>
  <si>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</si>
  <si>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</si>
  <si>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</si>
  <si>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</si>
  <si>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</si>
  <si>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</si>
  <si>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</si>
  <si>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</si>
  <si>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</si>
  <si>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</si>
  <si>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</si>
  <si>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</si>
  <si>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</si>
  <si>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</si>
  <si>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</si>
  <si>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</si>
  <si>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</si>
  <si>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</si>
  <si>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</si>
  <si>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</si>
  <si>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</si>
  <si>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</si>
  <si>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</si>
  <si>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</si>
  <si>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</si>
  <si>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</si>
  <si>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</si>
  <si>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</si>
  <si>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</si>
  <si>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</si>
  <si>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</si>
  <si>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</si>
  <si>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</si>
  <si>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</si>
  <si>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</si>
  <si>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</si>
  <si>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</si>
  <si>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</si>
  <si>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</si>
  <si>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</si>
  <si>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</si>
  <si>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</si>
  <si>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</si>
  <si>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</si>
  <si>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</si>
  <si>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</si>
  <si>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</si>
  <si>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</si>
  <si>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</si>
  <si>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</si>
  <si>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</si>
  <si>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</si>
  <si>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</si>
  <si>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</si>
  <si>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</si>
  <si>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</si>
  <si>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</si>
  <si>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</si>
  <si>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</si>
  <si>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</si>
  <si>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</si>
  <si>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</si>
  <si>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</si>
  <si>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</si>
  <si>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</si>
  <si>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</si>
  <si>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</si>
  <si>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</si>
  <si>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</si>
  <si>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</si>
  <si>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</si>
  <si>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</si>
  <si>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</si>
  <si>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</si>
  <si>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</si>
  <si>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</si>
  <si>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</si>
  <si>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</si>
  <si>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</si>
  <si>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</si>
  <si>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</si>
  <si>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</si>
  <si>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</si>
  <si>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</si>
  <si>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</si>
  <si>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</si>
  <si>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</si>
  <si>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</si>
  <si>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</si>
  <si>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</si>
  <si>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</si>
  <si>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</si>
  <si>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</si>
  <si>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</si>
  <si>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</si>
  <si>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</si>
  <si>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</si>
  <si>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</si>
  <si>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</si>
  <si>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</si>
  <si>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</si>
  <si>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</si>
  <si>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</si>
  <si>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</si>
  <si>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</si>
  <si>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</si>
  <si>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</si>
  <si>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</si>
  <si>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</si>
  <si>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</si>
  <si>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</si>
  <si>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</si>
  <si>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</si>
  <si>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</si>
  <si>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</si>
  <si>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</si>
  <si>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</si>
  <si>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</si>
  <si>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</si>
  <si>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</si>
  <si>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</si>
  <si>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</si>
  <si>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</si>
  <si>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</si>
  <si>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</si>
  <si>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</si>
  <si>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</si>
  <si>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</si>
  <si>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</si>
  <si>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</si>
  <si>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</si>
  <si>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</si>
  <si>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</si>
  <si>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</si>
  <si>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</si>
  <si>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</si>
  <si>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</si>
  <si>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</si>
  <si>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</si>
  <si>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</si>
  <si>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</si>
  <si>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</si>
  <si>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</si>
  <si>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</si>
  <si>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</si>
  <si>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</si>
  <si>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</si>
  <si>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</si>
  <si>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</si>
  <si>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</si>
  <si>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</si>
  <si>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</si>
  <si>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</si>
  <si>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</si>
  <si>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</si>
  <si>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</si>
  <si>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</si>
  <si>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</si>
  <si>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</si>
  <si>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</si>
  <si>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</si>
  <si>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</si>
  <si>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</si>
  <si>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</si>
  <si>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</si>
  <si>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</si>
  <si>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</si>
  <si>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</si>
  <si>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</si>
  <si>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</si>
  <si>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</si>
  <si>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</si>
  <si>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</si>
  <si>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</si>
  <si>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</si>
  <si>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</si>
  <si>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</si>
  <si>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</si>
  <si>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</si>
  <si>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</si>
  <si>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</si>
  <si>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</si>
  <si>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</si>
  <si>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</si>
  <si>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</si>
  <si>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</si>
  <si>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</si>
  <si>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</si>
  <si>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</si>
  <si>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</si>
  <si>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</si>
  <si>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</si>
  <si>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</si>
  <si>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</si>
  <si>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</si>
  <si>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</si>
  <si>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</si>
  <si>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</si>
  <si>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</si>
  <si>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</si>
  <si>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</si>
  <si>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</si>
  <si>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</si>
  <si>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</si>
  <si>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</si>
  <si>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</si>
  <si>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</si>
  <si>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</si>
  <si>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</si>
  <si>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</si>
  <si>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</si>
  <si>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</si>
  <si>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</si>
  <si>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</si>
  <si>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</si>
  <si>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</si>
  <si>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</si>
  <si>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</si>
  <si>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</si>
  <si>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</si>
  <si>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</si>
  <si>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</si>
  <si>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</si>
  <si>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</si>
  <si>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</si>
  <si>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</si>
  <si>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</si>
  <si>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</si>
  <si>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</si>
  <si>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</si>
  <si>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</si>
  <si>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</si>
  <si>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</si>
  <si>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</si>
  <si>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</si>
  <si>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</si>
  <si>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</si>
  <si>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</si>
  <si>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</si>
  <si>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</si>
  <si>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</si>
  <si>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</si>
  <si>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</si>
  <si>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</si>
  <si>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</si>
  <si>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</si>
  <si>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</si>
  <si>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</si>
  <si>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</si>
  <si>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</si>
  <si>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</si>
  <si>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</si>
  <si>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</si>
  <si>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</si>
  <si>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</si>
  <si>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</si>
  <si>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</si>
  <si>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</si>
  <si>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</si>
  <si>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</si>
  <si>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</si>
  <si>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</si>
  <si>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</si>
  <si>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</si>
  <si>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</si>
  <si>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</si>
  <si>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</si>
  <si>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</si>
  <si>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</si>
  <si>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</si>
  <si>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</si>
  <si>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</si>
  <si>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</si>
  <si>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</si>
  <si>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</si>
  <si>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</si>
  <si>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</si>
  <si>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</si>
  <si>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</si>
  <si>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</si>
  <si>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</si>
  <si>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</si>
  <si>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</si>
  <si>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</si>
  <si>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</si>
  <si>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</si>
  <si>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</si>
  <si>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</si>
  <si>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</si>
  <si>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</si>
  <si>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</si>
  <si>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</si>
  <si>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</si>
  <si>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</si>
  <si>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</si>
  <si>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</si>
  <si>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</si>
  <si>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</si>
  <si>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</si>
  <si>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</si>
  <si>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</si>
  <si>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</si>
  <si>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</si>
  <si>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</si>
  <si>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</si>
  <si>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</si>
  <si>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</si>
  <si>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</si>
  <si>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</si>
  <si>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</si>
  <si>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</si>
  <si>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</si>
  <si>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</si>
  <si>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</si>
  <si>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</si>
  <si>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</si>
  <si>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</si>
  <si>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</si>
  <si>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</si>
  <si>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</si>
  <si>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</si>
  <si>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</si>
  <si>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</si>
  <si>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</si>
  <si>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</si>
  <si>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</si>
  <si>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</si>
  <si>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</si>
  <si>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</si>
  <si>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</si>
  <si>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</si>
  <si>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</si>
  <si>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</si>
  <si>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</si>
  <si>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</si>
  <si>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</si>
  <si>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</si>
  <si>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</si>
  <si>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</si>
  <si>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</si>
  <si>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</si>
  <si>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</si>
  <si>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</si>
  <si>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</si>
  <si>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</si>
  <si>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</si>
  <si>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</si>
  <si>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</si>
  <si>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</si>
  <si>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</si>
  <si>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</si>
  <si>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</si>
  <si>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</si>
  <si>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</si>
  <si>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</si>
  <si>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</si>
  <si>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</si>
  <si>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</si>
  <si>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</si>
  <si>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</si>
  <si>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</si>
  <si>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</si>
  <si>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</si>
  <si>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</si>
  <si>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</si>
  <si>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</si>
  <si>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</si>
  <si>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</si>
  <si>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</si>
  <si>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</si>
  <si>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</si>
  <si>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</si>
  <si>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</si>
  <si>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</si>
  <si>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</si>
  <si>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</si>
  <si>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</si>
  <si>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</si>
  <si>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</si>
  <si>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</si>
  <si>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</si>
  <si>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</si>
  <si>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</si>
  <si>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</si>
  <si>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</si>
  <si>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</si>
  <si>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</si>
  <si>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</si>
  <si>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</si>
  <si>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</si>
  <si>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</si>
  <si>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</si>
  <si>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</si>
  <si>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</si>
  <si>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</si>
  <si>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</si>
  <si>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</si>
  <si>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</si>
  <si>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</si>
  <si>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</si>
  <si>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</si>
  <si>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</si>
  <si>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</si>
  <si>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</si>
  <si>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</si>
  <si>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</si>
  <si>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</si>
  <si>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</si>
  <si>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</si>
  <si>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</si>
  <si>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</si>
  <si>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</si>
  <si>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</si>
  <si>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</si>
  <si>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</si>
  <si>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</si>
  <si>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</si>
  <si>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</si>
  <si>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</si>
  <si>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</si>
  <si>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</si>
  <si>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</si>
  <si>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</si>
  <si>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</si>
  <si>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</si>
  <si>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</si>
  <si>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</si>
  <si>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</si>
  <si>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</si>
  <si>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</si>
  <si>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</si>
  <si>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</si>
  <si>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</si>
  <si>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</si>
  <si>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</si>
  <si>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</si>
  <si>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</si>
  <si>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</si>
  <si>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</si>
  <si>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</si>
  <si>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</si>
  <si>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</si>
  <si>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</si>
  <si>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</si>
  <si>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</si>
  <si>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</si>
  <si>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</si>
  <si>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</si>
  <si>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</si>
  <si>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</si>
  <si>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</si>
  <si>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</si>
  <si>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</si>
  <si>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</si>
  <si>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</si>
  <si>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</si>
  <si>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</si>
  <si>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</si>
  <si>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</si>
  <si>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</si>
  <si>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</si>
  <si>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</si>
  <si>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</si>
  <si>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</si>
  <si>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</si>
  <si>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</si>
  <si>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</si>
  <si>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</si>
  <si>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</si>
  <si>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</si>
  <si>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</si>
  <si>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</si>
  <si>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</si>
  <si>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</si>
  <si>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</si>
  <si>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</si>
  <si>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</si>
  <si>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</si>
  <si>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</si>
  <si>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</si>
  <si>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</si>
  <si>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</si>
  <si>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</si>
  <si>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</si>
  <si>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</si>
  <si>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</si>
  <si>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</si>
  <si>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</si>
  <si>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</si>
  <si>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</si>
  <si>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</si>
  <si>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</si>
  <si>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</si>
  <si>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</si>
  <si>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</si>
  <si>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</si>
  <si>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</si>
  <si>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</si>
  <si>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</si>
  <si>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</si>
  <si>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</si>
  <si>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</si>
  <si>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</si>
  <si>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</si>
  <si>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</si>
  <si>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</si>
  <si>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</si>
  <si>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</si>
  <si>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</si>
  <si>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</si>
  <si>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</si>
  <si>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</si>
  <si>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</si>
  <si>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</si>
  <si>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</si>
  <si>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</si>
  <si>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</si>
  <si>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</si>
  <si>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</si>
  <si>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</si>
  <si>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</si>
  <si>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</si>
  <si>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</si>
  <si>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</si>
  <si>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</si>
  <si>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</si>
  <si>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</si>
  <si>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</si>
  <si>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</si>
  <si>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</si>
  <si>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</si>
  <si>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</si>
  <si>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</si>
  <si>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</si>
  <si>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</si>
  <si>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</si>
  <si>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</si>
  <si>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</si>
  <si>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</si>
  <si>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</si>
  <si>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</si>
  <si>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</si>
  <si>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</si>
  <si>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</si>
  <si>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</si>
  <si>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</si>
  <si>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</si>
  <si>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</si>
  <si>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</si>
  <si>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</si>
  <si>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</si>
  <si>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</si>
  <si>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</si>
  <si>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</si>
  <si>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</si>
  <si>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</si>
  <si>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</si>
  <si>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</si>
  <si>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</si>
  <si>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</si>
  <si>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</si>
  <si>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</si>
  <si>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Шипелькова Н.А.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</si>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</sst>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297</xdr:row>
      <xdr:rowOff>47625</xdr:rowOff>
    </xdr:from>
    <xdr:to>
      <xdr:col>5</xdr:col>
      <xdr:colOff>819150</xdr:colOff>
      <xdr:row>297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331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0"/>
  <sheetViews>
    <sheetView tabSelected="1" topLeftCell="A281" zoomScaleNormal="100" workbookViewId="0">
      <selection activeCell="G293" sqref="G293:H29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3766054.01</v>
      </c>
      <c r="J16" s="28">
        <f>J17+J74+J104</f>
        <v>3547915.0900000003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3765021.6799999997</v>
      </c>
      <c r="J17" s="32">
        <f>J19+J32+J44+J51+J59+J66</f>
        <v>3547901.39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9804</v>
      </c>
      <c r="J19" s="40">
        <f>J21+J22+J23+J24+J25+J26+J27+J28+J29+J30+J31</f>
        <v>6030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9804</v>
      </c>
      <c r="J21" s="46">
        <v>6030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3755217.6799999997</v>
      </c>
      <c r="J32" s="55">
        <f>J34+J35+J39+J40+J41+J42+J43</f>
        <v>3541871.39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3730075.51</v>
      </c>
      <c r="J35" s="60">
        <v>3541446.68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>
        <v>24678.86</v>
      </c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>
        <v>463.31</v>
      </c>
      <c r="J42" s="48">
        <v>424.71</v>
      </c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1032.33</v>
      </c>
      <c r="J74" s="32">
        <f>J76+J91</f>
        <v>13.7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1032.33</v>
      </c>
      <c r="J76" s="80">
        <f>J78+J79+J80+J81+J90</f>
        <v>13.7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1032.33</v>
      </c>
      <c r="J81" s="80">
        <f>J83+J84+J85+J86+J87+J88+J89</f>
        <v>13.7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>
        <v>1032.33</v>
      </c>
      <c r="J84" s="82">
        <v>13.7</v>
      </c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3784442.8299999996</v>
      </c>
      <c r="J113" s="28">
        <f>J114+J197+J226</f>
        <v>5008975.83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3784442.8299999996</v>
      </c>
      <c r="J114" s="32">
        <f>J116+J122+J132+J133+J149+J155+J163+J166+J174+J188</f>
        <v>5008975.83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69939.360000000001</v>
      </c>
      <c r="J116" s="80">
        <f>SUM(J118:J121)</f>
        <v>80618.91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53716.86</v>
      </c>
      <c r="J118" s="95">
        <v>61919.28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16222.5</v>
      </c>
      <c r="J120" s="81">
        <v>18699.63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1271.31</v>
      </c>
      <c r="J122" s="40">
        <f>SUM(J124:J131)</f>
        <v>37936.44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1271.31</v>
      </c>
      <c r="J126" s="81">
        <v>1519.3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0</v>
      </c>
      <c r="J128" s="81">
        <v>29506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0</v>
      </c>
      <c r="J129" s="81">
        <v>6911.14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0.88</v>
      </c>
      <c r="J174" s="40">
        <f>J179+J180+J181+J182+J183+J184+J185+J186+J187</f>
        <v>33.020000000000003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0.88</v>
      </c>
      <c r="J180" s="82">
        <v>33.020000000000003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3713231.28</v>
      </c>
      <c r="J188" s="40">
        <f>SUM(J190:J196)</f>
        <v>4890387.46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9020</v>
      </c>
      <c r="J190" s="82">
        <v>8920.76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3499855.28</v>
      </c>
      <c r="J191" s="82">
        <v>4545768.4000000004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27656</v>
      </c>
      <c r="J193" s="82">
        <v>39436.699999999997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0</v>
      </c>
      <c r="J194" s="82">
        <v>143400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176700</v>
      </c>
      <c r="J195" s="82">
        <v>152861.6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18388.820000000298</v>
      </c>
      <c r="J237" s="114">
        <f>J269-J238-J260</f>
        <v>1461060.7399999998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18388.820000000298</v>
      </c>
      <c r="J269" s="117">
        <f>J271+J272+J273</f>
        <v>1461060.7399999998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-3848371.07</v>
      </c>
      <c r="J271" s="75">
        <v>-3575541.39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3866759.89</v>
      </c>
      <c r="J272" s="81">
        <v>5036602.13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SUM(J280:J289)</f>
        <v>3784442.8299999996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53716.86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16222.5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314</v>
      </c>
      <c r="F282" s="141" t="s">
        <v>348</v>
      </c>
      <c r="G282" s="181" t="s">
        <v>610</v>
      </c>
      <c r="H282" s="181"/>
      <c r="I282" s="142"/>
      <c r="J282" s="143">
        <v>197.29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357</v>
      </c>
      <c r="G283" s="181" t="s">
        <v>610</v>
      </c>
      <c r="H283" s="181"/>
      <c r="I283" s="142"/>
      <c r="J283" s="143">
        <v>1074.02</v>
      </c>
      <c r="K283" s="137"/>
      <c r="L283" s="137"/>
    </row>
    <row r="284" spans="2:12" ht="45.75" customHeight="1">
      <c r="B284" s="179" t="s">
        <v>614</v>
      </c>
      <c r="C284" s="180"/>
      <c r="D284" s="140" t="s">
        <v>606</v>
      </c>
      <c r="E284" s="141" t="s">
        <v>443</v>
      </c>
      <c r="F284" s="141" t="s">
        <v>615</v>
      </c>
      <c r="G284" s="181" t="s">
        <v>610</v>
      </c>
      <c r="H284" s="181"/>
      <c r="I284" s="142"/>
      <c r="J284" s="143">
        <v>0.88</v>
      </c>
      <c r="K284" s="137"/>
      <c r="L284" s="137"/>
    </row>
    <row r="285" spans="2:12" ht="34.5" customHeight="1">
      <c r="B285" s="179" t="s">
        <v>616</v>
      </c>
      <c r="C285" s="180"/>
      <c r="D285" s="140" t="s">
        <v>606</v>
      </c>
      <c r="E285" s="141" t="s">
        <v>469</v>
      </c>
      <c r="F285" s="141" t="s">
        <v>348</v>
      </c>
      <c r="G285" s="181" t="s">
        <v>610</v>
      </c>
      <c r="H285" s="181"/>
      <c r="I285" s="142"/>
      <c r="J285" s="143">
        <v>9020</v>
      </c>
      <c r="K285" s="137"/>
      <c r="L285" s="137"/>
    </row>
    <row r="286" spans="2:12" ht="23.25" customHeight="1">
      <c r="B286" s="179" t="s">
        <v>617</v>
      </c>
      <c r="C286" s="180"/>
      <c r="D286" s="140" t="s">
        <v>606</v>
      </c>
      <c r="E286" s="141" t="s">
        <v>471</v>
      </c>
      <c r="F286" s="141" t="s">
        <v>348</v>
      </c>
      <c r="G286" s="181" t="s">
        <v>610</v>
      </c>
      <c r="H286" s="181"/>
      <c r="I286" s="142"/>
      <c r="J286" s="143">
        <v>3499855.28</v>
      </c>
      <c r="K286" s="137"/>
      <c r="L286" s="137"/>
    </row>
    <row r="287" spans="2:12" ht="23.25" customHeight="1">
      <c r="B287" s="179" t="s">
        <v>618</v>
      </c>
      <c r="C287" s="180"/>
      <c r="D287" s="140" t="s">
        <v>606</v>
      </c>
      <c r="E287" s="141" t="s">
        <v>475</v>
      </c>
      <c r="F287" s="141" t="s">
        <v>348</v>
      </c>
      <c r="G287" s="181" t="s">
        <v>610</v>
      </c>
      <c r="H287" s="181"/>
      <c r="I287" s="142"/>
      <c r="J287" s="143">
        <v>27656</v>
      </c>
      <c r="K287" s="137"/>
      <c r="L287" s="137"/>
    </row>
    <row r="288" spans="2:12" ht="23.25" customHeight="1">
      <c r="B288" s="179" t="s">
        <v>619</v>
      </c>
      <c r="C288" s="180"/>
      <c r="D288" s="140" t="s">
        <v>606</v>
      </c>
      <c r="E288" s="141" t="s">
        <v>480</v>
      </c>
      <c r="F288" s="141" t="s">
        <v>348</v>
      </c>
      <c r="G288" s="181" t="s">
        <v>610</v>
      </c>
      <c r="H288" s="181"/>
      <c r="I288" s="142"/>
      <c r="J288" s="143">
        <v>176700</v>
      </c>
      <c r="K288" s="137"/>
      <c r="L288" s="137"/>
    </row>
    <row r="289" spans="2:12" ht="0.75" customHeight="1" thickBot="1">
      <c r="B289" s="182"/>
      <c r="C289" s="183"/>
      <c r="D289" s="144"/>
      <c r="E289" s="145"/>
      <c r="F289" s="145"/>
      <c r="G289" s="184"/>
      <c r="H289" s="184"/>
      <c r="I289" s="146"/>
      <c r="J289" s="147"/>
      <c r="K289" s="19"/>
      <c r="L289" s="19"/>
    </row>
    <row r="290" spans="2:12">
      <c r="B290" s="148"/>
      <c r="C290" s="148"/>
      <c r="D290" s="148"/>
      <c r="E290" s="148"/>
      <c r="F290" s="10"/>
      <c r="G290" s="10"/>
      <c r="H290" s="10"/>
      <c r="I290" s="148"/>
      <c r="J290" s="148"/>
      <c r="K290" s="149"/>
      <c r="L290" s="19"/>
    </row>
    <row r="291" spans="2:12" ht="15" customHeight="1">
      <c r="B291" s="170" t="s">
        <v>620</v>
      </c>
      <c r="C291" s="170"/>
      <c r="D291" s="150"/>
      <c r="G291" s="177"/>
      <c r="H291" s="177"/>
      <c r="I291" s="178" t="s">
        <v>621</v>
      </c>
      <c r="J291" s="178"/>
      <c r="K291" s="149"/>
      <c r="L291" s="19"/>
    </row>
    <row r="292" spans="2:12">
      <c r="B292" s="150"/>
      <c r="C292" s="150"/>
      <c r="D292" s="150"/>
      <c r="E292" s="168" t="s">
        <v>622</v>
      </c>
      <c r="F292" s="168"/>
      <c r="G292" s="10"/>
      <c r="H292" s="10"/>
      <c r="I292" s="169" t="s">
        <v>623</v>
      </c>
      <c r="J292" s="169"/>
      <c r="K292" s="149"/>
      <c r="L292" s="19"/>
    </row>
    <row r="293" spans="2:12" ht="24.75" customHeight="1">
      <c r="B293" s="170" t="s">
        <v>624</v>
      </c>
      <c r="C293" s="170"/>
      <c r="D293" s="170"/>
      <c r="G293" s="177"/>
      <c r="H293" s="177"/>
      <c r="I293" s="178" t="s">
        <v>635</v>
      </c>
      <c r="J293" s="178"/>
      <c r="K293" s="149"/>
      <c r="L293" s="19"/>
    </row>
    <row r="294" spans="2:12">
      <c r="B294" s="150"/>
      <c r="C294" s="150"/>
      <c r="D294" s="150"/>
      <c r="E294" s="168" t="s">
        <v>622</v>
      </c>
      <c r="F294" s="168"/>
      <c r="G294" s="10"/>
      <c r="H294" s="10"/>
      <c r="I294" s="169" t="s">
        <v>623</v>
      </c>
      <c r="J294" s="169"/>
      <c r="K294" s="149"/>
      <c r="L294" s="19"/>
    </row>
    <row r="295" spans="2:12" ht="23.25" customHeight="1">
      <c r="B295" s="170" t="s">
        <v>636</v>
      </c>
      <c r="C295" s="170"/>
      <c r="D295" s="170"/>
      <c r="E295" s="151"/>
      <c r="F295" s="151"/>
      <c r="G295" s="151"/>
      <c r="H295" s="151"/>
      <c r="I295" s="148"/>
      <c r="J295" s="148"/>
      <c r="K295" s="149"/>
      <c r="L295" s="19"/>
    </row>
    <row r="296" spans="2:12" ht="15.75" customHeight="1">
      <c r="B296" s="151"/>
      <c r="C296" s="151"/>
      <c r="D296" s="151"/>
      <c r="E296" s="151"/>
      <c r="F296" s="151"/>
      <c r="G296" s="151"/>
      <c r="H296" s="151"/>
      <c r="I296" s="148"/>
      <c r="J296" s="148"/>
      <c r="K296" s="149"/>
      <c r="L296" s="19"/>
    </row>
    <row r="297" spans="2:12" hidden="1">
      <c r="E297" s="10"/>
      <c r="F297" s="10"/>
      <c r="G297" s="10"/>
      <c r="H297" s="10"/>
      <c r="I297" s="10"/>
      <c r="J297" s="10"/>
      <c r="K297" s="19"/>
    </row>
    <row r="298" spans="2:12" ht="48" hidden="1" customHeight="1" thickTop="1" thickBot="1">
      <c r="B298" s="19"/>
      <c r="C298" s="19"/>
      <c r="D298" s="171"/>
      <c r="E298" s="172"/>
      <c r="F298" s="172"/>
      <c r="G298" s="173" t="s">
        <v>625</v>
      </c>
      <c r="H298" s="173"/>
      <c r="I298" s="174"/>
      <c r="J298" s="19"/>
      <c r="K298" s="19"/>
    </row>
    <row r="299" spans="2:12" ht="3.75" hidden="1" customHeight="1" thickTop="1" thickBot="1">
      <c r="B299" s="19"/>
      <c r="C299" s="19"/>
      <c r="D299" s="175"/>
      <c r="E299" s="175"/>
      <c r="F299" s="175"/>
      <c r="G299" s="176"/>
      <c r="H299" s="176"/>
      <c r="I299" s="176"/>
      <c r="J299" s="19"/>
      <c r="K299" s="19"/>
    </row>
    <row r="300" spans="2:12" ht="15.75" hidden="1" thickTop="1">
      <c r="D300" s="164" t="s">
        <v>626</v>
      </c>
      <c r="E300" s="165"/>
      <c r="F300" s="165"/>
      <c r="G300" s="166"/>
      <c r="H300" s="166"/>
      <c r="I300" s="167"/>
    </row>
    <row r="301" spans="2:12" hidden="1">
      <c r="D301" s="154" t="s">
        <v>627</v>
      </c>
      <c r="E301" s="155"/>
      <c r="F301" s="155"/>
      <c r="G301" s="156"/>
      <c r="H301" s="156"/>
      <c r="I301" s="157"/>
    </row>
    <row r="302" spans="2:12" hidden="1">
      <c r="D302" s="154" t="s">
        <v>628</v>
      </c>
      <c r="E302" s="155"/>
      <c r="F302" s="155"/>
      <c r="G302" s="158"/>
      <c r="H302" s="158"/>
      <c r="I302" s="159"/>
    </row>
    <row r="303" spans="2:12" hidden="1">
      <c r="D303" s="154" t="s">
        <v>629</v>
      </c>
      <c r="E303" s="155"/>
      <c r="F303" s="155"/>
      <c r="G303" s="158"/>
      <c r="H303" s="158"/>
      <c r="I303" s="159"/>
    </row>
    <row r="304" spans="2:12" hidden="1">
      <c r="D304" s="154" t="s">
        <v>630</v>
      </c>
      <c r="E304" s="155"/>
      <c r="F304" s="155"/>
      <c r="G304" s="158"/>
      <c r="H304" s="158"/>
      <c r="I304" s="159"/>
    </row>
    <row r="305" spans="4:9" hidden="1">
      <c r="D305" s="154" t="s">
        <v>631</v>
      </c>
      <c r="E305" s="155"/>
      <c r="F305" s="155"/>
      <c r="G305" s="156"/>
      <c r="H305" s="156"/>
      <c r="I305" s="157"/>
    </row>
    <row r="306" spans="4:9" hidden="1">
      <c r="D306" s="154" t="s">
        <v>632</v>
      </c>
      <c r="E306" s="155"/>
      <c r="F306" s="155"/>
      <c r="G306" s="156"/>
      <c r="H306" s="156"/>
      <c r="I306" s="157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t="15.75" hidden="1" thickBot="1">
      <c r="D308" s="160" t="s">
        <v>634</v>
      </c>
      <c r="E308" s="161"/>
      <c r="F308" s="161"/>
      <c r="G308" s="162"/>
      <c r="H308" s="162"/>
      <c r="I308" s="163"/>
    </row>
    <row r="309" spans="4:9" ht="3.75" hidden="1" customHeight="1" thickTop="1">
      <c r="D309" s="152"/>
      <c r="E309" s="152"/>
      <c r="F309" s="152"/>
      <c r="G309" s="153"/>
      <c r="H309" s="153"/>
      <c r="I309" s="153"/>
    </row>
    <row r="310" spans="4:9" hidden="1"/>
  </sheetData>
  <mergeCells count="342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1:C291"/>
    <mergeCell ref="G291:H291"/>
    <mergeCell ref="I291:J291"/>
    <mergeCell ref="E292:F292"/>
    <mergeCell ref="I292:J292"/>
    <mergeCell ref="B293:D293"/>
    <mergeCell ref="G293:H293"/>
    <mergeCell ref="I293:J293"/>
    <mergeCell ref="B287:C287"/>
    <mergeCell ref="G287:H287"/>
    <mergeCell ref="B288:C288"/>
    <mergeCell ref="G288:H288"/>
    <mergeCell ref="B289:C289"/>
    <mergeCell ref="G289:H289"/>
    <mergeCell ref="D300:F300"/>
    <mergeCell ref="G300:I300"/>
    <mergeCell ref="D301:F301"/>
    <mergeCell ref="G301:I301"/>
    <mergeCell ref="D302:F302"/>
    <mergeCell ref="G302:I302"/>
    <mergeCell ref="E294:F294"/>
    <mergeCell ref="I294:J294"/>
    <mergeCell ref="B295:D295"/>
    <mergeCell ref="D298:F298"/>
    <mergeCell ref="G298:I298"/>
    <mergeCell ref="D299:F299"/>
    <mergeCell ref="G299:I299"/>
    <mergeCell ref="D309:F309"/>
    <mergeCell ref="G309:I309"/>
    <mergeCell ref="D306:F306"/>
    <mergeCell ref="G306:I306"/>
    <mergeCell ref="D307:F307"/>
    <mergeCell ref="G307:I307"/>
    <mergeCell ref="D308:F308"/>
    <mergeCell ref="G308:I308"/>
    <mergeCell ref="D303:F303"/>
    <mergeCell ref="G303:I303"/>
    <mergeCell ref="D304:F304"/>
    <mergeCell ref="G304:I304"/>
    <mergeCell ref="D305:F305"/>
    <mergeCell ref="G305:I305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1203</vt:i4>
      </vt:variant>
    </vt:vector>
  </HeadingPairs>
  <TitlesOfParts>
    <vt:vector size="1204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'0503723'!TR_30200300711_2340754688</vt:lpstr>
      <vt:lpstr>'0503723'!TR_30200300711_2340754690</vt:lpstr>
      <vt:lpstr>'0503723'!TR_30200300711_2340754691</vt:lpstr>
      <vt:lpstr>'0503723'!TR_30200300711_2340754692</vt:lpstr>
      <vt:lpstr>'0503723'!TR_30200300711_2340754694</vt:lpstr>
      <vt:lpstr>'0503723'!TR_30200300711_2340754695</vt:lpstr>
      <vt:lpstr>'0503723'!TR_30200300711_2340754697</vt:lpstr>
      <vt:lpstr>'0503723'!TR_30200300711_2340754699</vt:lpstr>
      <vt:lpstr>'0503723'!TR_30200300711_2340754701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2024-03-21T07:22:47Z</cp:lastPrinted>
  <dcterms:created xsi:type="dcterms:W3CDTF">2024-03-07T11:50:46Z</dcterms:created>
  <dcterms:modified xsi:type="dcterms:W3CDTF">2024-03-21T07:24:32Z</dcterms:modified>
</cp:coreProperties>
</file>